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FAA5E7EE-E5ED-4F55-A8D0-7457C5895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P37" i="1" l="1"/>
  <c r="F40" i="1"/>
  <c r="F36" i="1"/>
  <c r="P36" i="1" s="1"/>
  <c r="P39" i="1"/>
  <c r="P38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30" i="1"/>
  <c r="F24" i="1"/>
  <c r="F26" i="1" s="1"/>
  <c r="F14" i="1"/>
  <c r="C26" i="1"/>
  <c r="C28" i="1" s="1"/>
  <c r="C13" i="1"/>
  <c r="E42" i="1"/>
  <c r="E35" i="1"/>
  <c r="E30" i="1"/>
  <c r="B26" i="1"/>
  <c r="E24" i="1"/>
  <c r="E14" i="1"/>
  <c r="P40" i="1" l="1"/>
  <c r="F35" i="1"/>
  <c r="F46" i="1" s="1"/>
  <c r="F48" i="1" s="1"/>
  <c r="E26" i="1"/>
  <c r="E46" i="1"/>
  <c r="B28" i="1"/>
  <c r="E48" i="1" l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<sst xmlns="http://schemas.openxmlformats.org/spreadsheetml/2006/main" count="65" uniqueCount="64">
  <si>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</si>
  <si>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</si>
  <si>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</si>
  <si>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</si>
  <si>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</si>
  <si>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</si>
  <si>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</si>
  <si>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</si>
  <si>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</si>
  <si>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</si>
  <si>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</si>
  <si>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</si>
  <si>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</si>
  <si>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</si>
  <si>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</si>
  <si>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</si>
  <si>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</si>
  <si>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</si>
  <si>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</si>
  <si>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</si>
  <si>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</si>
  <si>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</si>
  <si>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</si>
  <si>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</si>
  <si>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</si>
  <si>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</si>
  <si>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</si>
  <si>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</si>
  <si>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</si>
  <si>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</si>
  <si>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</si>
  <si>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</si>
  <si>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</si>
  <si>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</si>
  <si>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</si>
  <si>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</si>
  <si>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</si>
  <si>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</si>
  <si>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</si>
  <si>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</si>
  <si>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</si>
  <si>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</si>
  <si>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</si>
  <si>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</si>
  <si>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</si>
  <si>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</si>
  <si>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</si>
  <si>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</si>
  <si>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</si>
  <si>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</si>
  <si>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</si>
  <si>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</si>
  <si>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</si>
  <si>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</si>
  <si>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</si>
  <si>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</si>
  <si>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</si>
  <si>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</si>
  <si>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</si>
  <si>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</si>
  <si>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</si>
  <si>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 xml:space="preserve"> </t>
  </si>
  <si>
    <t>INSTITUTO MUNICIPAL DE LAS MUJERES
Estado de Situación Financiera
Al 31 de diciembre de 2024
(Cifras en Pesos)</t>
  </si>
  <si>
    <t>"DIRECTORA ADMINISTRATIVA 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</si>
</sst>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3" fontId="3" fillId="0" borderId="0" xfId="1" applyFont="1" applyAlignment="1">
      <alignment vertical="top"/>
    </xf>
    <xf numFmtId="43" fontId="1" fillId="0" borderId="0" xfId="1" applyFont="1" applyAlignment="1">
      <alignment vertical="top"/>
    </xf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24" activePane="bottomLeft" state="frozen"/>
      <selection pane="bottomLeft" activeCell="E40" sqref="E40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9" width="30.5703125" customWidth="1"/>
    <col min="10" max="10" width="12" customWidth="1"/>
    <col min="11" max="11" width="13.85546875" style="26" bestFit="1" customWidth="1"/>
    <col min="12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7" t="s">
        <v>62</v>
      </c>
      <c r="B1" s="28"/>
      <c r="C1" s="28"/>
      <c r="D1" s="28"/>
      <c r="E1" s="28"/>
      <c r="F1" s="29"/>
      <c r="G1" s="1"/>
      <c r="H1" s="1"/>
      <c r="I1" s="1"/>
      <c r="J1" s="1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2" t="s">
        <v>0</v>
      </c>
      <c r="E2" s="2">
        <v>2024</v>
      </c>
      <c r="F2" s="2">
        <v>2023</v>
      </c>
      <c r="G2" s="1"/>
      <c r="H2" s="1"/>
      <c r="I2" s="1"/>
      <c r="J2" s="1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2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24"/>
      <c r="L4" s="1"/>
      <c r="M4" s="1"/>
      <c r="N4" s="1"/>
      <c r="O4" s="19"/>
      <c r="P4" s="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16129465.369999999</v>
      </c>
      <c r="C5" s="7">
        <v>13830563.800000001</v>
      </c>
      <c r="D5" s="6" t="s">
        <v>6</v>
      </c>
      <c r="E5" s="7">
        <v>4563284.1399999997</v>
      </c>
      <c r="F5" s="7">
        <v>1988745.42</v>
      </c>
      <c r="G5" s="1"/>
      <c r="H5" s="8"/>
      <c r="I5" s="8"/>
      <c r="J5" s="1"/>
      <c r="K5" s="24"/>
      <c r="L5" s="1"/>
      <c r="M5" s="1"/>
      <c r="N5" s="1"/>
      <c r="O5" s="20">
        <f>+B5-C5</f>
        <v>2298901.5699999984</v>
      </c>
      <c r="P5" s="20">
        <f>+E5-F5</f>
        <v>2574538.7199999997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7141.84</v>
      </c>
      <c r="C6" s="7">
        <v>0</v>
      </c>
      <c r="D6" s="6" t="s">
        <v>8</v>
      </c>
      <c r="E6" s="7">
        <v>0</v>
      </c>
      <c r="F6" s="7">
        <v>0</v>
      </c>
      <c r="G6" s="1"/>
      <c r="H6" s="8"/>
      <c r="I6" s="8"/>
      <c r="J6" s="1"/>
      <c r="K6" s="24"/>
      <c r="L6" s="1"/>
      <c r="M6" s="1"/>
      <c r="N6" s="1"/>
      <c r="O6" s="20">
        <f t="shared" ref="O6:O11" si="0">+B6-C6</f>
        <v>7141.84</v>
      </c>
      <c r="P6" s="20">
        <f t="shared" ref="P6:P11" si="1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0</v>
      </c>
      <c r="C7" s="7">
        <v>21272.240000000002</v>
      </c>
      <c r="D7" s="6" t="s">
        <v>10</v>
      </c>
      <c r="E7" s="7">
        <v>0</v>
      </c>
      <c r="F7" s="7">
        <v>0</v>
      </c>
      <c r="G7" s="1"/>
      <c r="H7" s="8"/>
      <c r="I7" s="8"/>
      <c r="J7" s="1"/>
      <c r="K7" s="24"/>
      <c r="L7" s="1"/>
      <c r="M7" s="1"/>
      <c r="N7" s="1"/>
      <c r="O7" s="20">
        <f t="shared" si="0"/>
        <v>-21272.240000000002</v>
      </c>
      <c r="P7" s="20">
        <f t="shared" si="1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1"/>
      <c r="K8" s="24"/>
      <c r="L8" s="1"/>
      <c r="M8" s="1"/>
      <c r="N8" s="1"/>
      <c r="O8" s="20">
        <f t="shared" si="0"/>
        <v>0</v>
      </c>
      <c r="P8" s="20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1"/>
      <c r="K9" s="24"/>
      <c r="L9" s="1"/>
      <c r="M9" s="1"/>
      <c r="N9" s="1"/>
      <c r="O9" s="20">
        <f t="shared" si="0"/>
        <v>0</v>
      </c>
      <c r="P9" s="20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1"/>
      <c r="K10" s="24"/>
      <c r="L10" s="1"/>
      <c r="M10" s="1"/>
      <c r="N10" s="1" t="s">
        <v>61</v>
      </c>
      <c r="O10" s="20">
        <f t="shared" si="0"/>
        <v>0</v>
      </c>
      <c r="P10" s="20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1"/>
      <c r="K11" s="24"/>
      <c r="L11" s="1"/>
      <c r="M11" s="1"/>
      <c r="N11" s="1"/>
      <c r="O11" s="20">
        <f t="shared" si="0"/>
        <v>0</v>
      </c>
      <c r="P11" s="20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24"/>
      <c r="L12" s="1"/>
      <c r="M12" s="1"/>
      <c r="N12" s="1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2">SUM(B5:B11)</f>
        <v>16136607.209999999</v>
      </c>
      <c r="C13" s="9">
        <f t="shared" ref="C13" si="3">SUM(C5:C11)</f>
        <v>13851836.040000001</v>
      </c>
      <c r="D13" s="6"/>
      <c r="E13" s="10"/>
      <c r="F13" s="10"/>
      <c r="G13" s="1"/>
      <c r="H13" s="8"/>
      <c r="I13" s="1"/>
      <c r="J13" s="1"/>
      <c r="K13" s="24"/>
      <c r="L13" s="1"/>
      <c r="M13" s="1"/>
      <c r="N13" s="1"/>
      <c r="O13" s="19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4">SUM(E5:E12)</f>
        <v>4563284.1399999997</v>
      </c>
      <c r="F14" s="11">
        <f t="shared" ref="F14" si="5">SUM(F5:F12)</f>
        <v>1988745.42</v>
      </c>
      <c r="G14" s="1"/>
      <c r="H14" s="8"/>
      <c r="I14" s="1"/>
      <c r="J14" s="1"/>
      <c r="K14" s="24"/>
      <c r="L14" s="1"/>
      <c r="M14" s="1"/>
      <c r="N14" s="1"/>
      <c r="O14" s="19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24"/>
      <c r="L15" s="1"/>
      <c r="M15" s="1"/>
      <c r="N15" s="1"/>
      <c r="O15" s="19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8"/>
      <c r="J16" s="1"/>
      <c r="K16" s="24"/>
      <c r="L16" s="1"/>
      <c r="M16" s="1"/>
      <c r="N16" s="1"/>
      <c r="O16" s="20">
        <f t="shared" ref="O16:O24" si="6">+B16-C16</f>
        <v>0</v>
      </c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8"/>
      <c r="J17" s="1"/>
      <c r="K17" s="24"/>
      <c r="L17" s="1"/>
      <c r="M17" s="1"/>
      <c r="N17" s="1"/>
      <c r="O17" s="20">
        <f t="shared" si="6"/>
        <v>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8"/>
      <c r="J18" s="1"/>
      <c r="K18" s="24"/>
      <c r="L18" s="1"/>
      <c r="M18" s="1"/>
      <c r="N18" s="1"/>
      <c r="O18" s="20">
        <f t="shared" si="6"/>
        <v>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10662468.25</v>
      </c>
      <c r="C19" s="7">
        <v>9689721.7300000004</v>
      </c>
      <c r="D19" s="6" t="s">
        <v>30</v>
      </c>
      <c r="E19" s="7">
        <v>0</v>
      </c>
      <c r="F19" s="7">
        <v>0</v>
      </c>
      <c r="G19" s="1"/>
      <c r="H19" s="8"/>
      <c r="I19" s="8"/>
      <c r="J19" s="1"/>
      <c r="K19" s="24"/>
      <c r="L19" s="1"/>
      <c r="M19" s="1"/>
      <c r="N19" s="1"/>
      <c r="O19" s="20">
        <f t="shared" si="6"/>
        <v>972746.51999999955</v>
      </c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432420.96</v>
      </c>
      <c r="C20" s="7">
        <v>467835.92</v>
      </c>
      <c r="D20" s="6" t="s">
        <v>32</v>
      </c>
      <c r="E20" s="7">
        <v>0</v>
      </c>
      <c r="F20" s="7">
        <v>0</v>
      </c>
      <c r="G20" s="1"/>
      <c r="H20" s="8"/>
      <c r="I20" s="8"/>
      <c r="J20" s="1"/>
      <c r="K20" s="24"/>
      <c r="L20" s="1"/>
      <c r="M20" s="1"/>
      <c r="N20" s="1"/>
      <c r="O20" s="20">
        <f t="shared" si="6"/>
        <v>-35414.959999999963</v>
      </c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-11675716.41</v>
      </c>
      <c r="C21" s="7">
        <v>-9621611.9400000013</v>
      </c>
      <c r="D21" s="6" t="s">
        <v>34</v>
      </c>
      <c r="E21" s="7">
        <v>0</v>
      </c>
      <c r="F21" s="7">
        <v>0</v>
      </c>
      <c r="G21" s="1"/>
      <c r="H21" s="8"/>
      <c r="I21" s="8"/>
      <c r="J21" s="1"/>
      <c r="K21" s="24"/>
      <c r="L21" s="1"/>
      <c r="M21" s="1"/>
      <c r="N21" s="1"/>
      <c r="O21" s="20">
        <f t="shared" si="6"/>
        <v>-2054104.4699999988</v>
      </c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8"/>
      <c r="J22" s="1"/>
      <c r="K22" s="24"/>
      <c r="L22" s="1"/>
      <c r="M22" s="1"/>
      <c r="N22" s="1"/>
      <c r="O22" s="20">
        <f t="shared" si="6"/>
        <v>0</v>
      </c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8"/>
      <c r="J23" s="1"/>
      <c r="K23" s="24"/>
      <c r="L23" s="1"/>
      <c r="M23" s="1"/>
      <c r="N23" s="1"/>
      <c r="O23" s="20">
        <f t="shared" si="6"/>
        <v>0</v>
      </c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7">SUM(E17:E22)</f>
        <v>0</v>
      </c>
      <c r="F24" s="9">
        <f t="shared" ref="F24" si="8">SUM(F17:F22)</f>
        <v>0</v>
      </c>
      <c r="G24" s="1"/>
      <c r="H24" s="8"/>
      <c r="I24" s="8"/>
      <c r="J24" s="1"/>
      <c r="K24" s="24"/>
      <c r="L24" s="1"/>
      <c r="M24" s="1"/>
      <c r="N24" s="1"/>
      <c r="O24" s="20">
        <f t="shared" si="6"/>
        <v>0</v>
      </c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25"/>
      <c r="L25" s="5"/>
      <c r="M25" s="5"/>
      <c r="N25" s="5"/>
      <c r="O25" s="21"/>
      <c r="P25" s="21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9">SUM(B16:B24)</f>
        <v>24213200.940000001</v>
      </c>
      <c r="C26" s="9">
        <f t="shared" ref="C26" si="10">SUM(C16:C24)</f>
        <v>25329973.850000005</v>
      </c>
      <c r="D26" s="12" t="s">
        <v>41</v>
      </c>
      <c r="E26" s="9">
        <f t="shared" ref="E26" si="11">+E24+E14</f>
        <v>4563284.1399999997</v>
      </c>
      <c r="F26" s="9">
        <f t="shared" ref="F26" si="12">+F24+F14</f>
        <v>1988745.42</v>
      </c>
      <c r="G26" s="1"/>
      <c r="H26" s="8"/>
      <c r="I26" s="1"/>
      <c r="J26" s="1"/>
      <c r="K26" s="24"/>
      <c r="L26" s="1"/>
      <c r="M26" s="1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24"/>
      <c r="L27" s="1"/>
      <c r="M27" s="1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3">+B26+B13</f>
        <v>40349808.149999999</v>
      </c>
      <c r="C28" s="9">
        <f t="shared" ref="C28" si="14">+C26+C13</f>
        <v>39181809.890000008</v>
      </c>
      <c r="D28" s="3" t="s">
        <v>43</v>
      </c>
      <c r="E28" s="4"/>
      <c r="F28" s="4"/>
      <c r="G28" s="1"/>
      <c r="H28" s="8"/>
      <c r="I28" s="1"/>
      <c r="J28" s="1"/>
      <c r="K28" s="24"/>
      <c r="L28" s="1"/>
      <c r="M28" s="1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24"/>
      <c r="L29" s="1"/>
      <c r="M29" s="1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5">+E31+E32+E33</f>
        <v>26084080.260000002</v>
      </c>
      <c r="F30" s="9">
        <f t="shared" ref="F30" si="16">+F31+F32+F33</f>
        <v>26084080.260000002</v>
      </c>
      <c r="G30" s="1"/>
      <c r="H30" s="8"/>
      <c r="I30" s="1"/>
      <c r="J30" s="1"/>
      <c r="K30" s="24"/>
      <c r="L30" s="1"/>
      <c r="M30" s="1"/>
      <c r="N30" s="1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24"/>
      <c r="L31" s="1"/>
      <c r="M31" s="1"/>
      <c r="N31" s="1"/>
      <c r="O31" s="19"/>
      <c r="P31" s="20">
        <f t="shared" ref="P31:P32" si="17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24"/>
      <c r="L32" s="1"/>
      <c r="M32" s="1"/>
      <c r="N32" s="1"/>
      <c r="O32" s="19"/>
      <c r="P32" s="20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24"/>
      <c r="L33" s="1"/>
      <c r="M33" s="1"/>
      <c r="N33" s="1"/>
      <c r="O33" s="19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24"/>
      <c r="L34" s="1"/>
      <c r="M34" s="1"/>
      <c r="N34" s="1"/>
      <c r="O34" s="19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18">+E36+E37+E38+E39+E40</f>
        <v>9702443.7499999963</v>
      </c>
      <c r="F35" s="9">
        <f t="shared" ref="F35" si="19">+F36+F37+F38+F39+F40</f>
        <v>11108984.209999999</v>
      </c>
      <c r="G35" s="1"/>
      <c r="H35" s="8"/>
      <c r="I35" s="1"/>
      <c r="J35" s="1"/>
      <c r="K35" s="24"/>
      <c r="L35" s="1"/>
      <c r="M35" s="1"/>
      <c r="N35" s="1"/>
      <c r="O35" s="19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8178405.5199999958</v>
      </c>
      <c r="F36" s="7">
        <f>16607625.02</f>
        <v>16607625.02</v>
      </c>
      <c r="G36" s="1"/>
      <c r="H36" s="8"/>
      <c r="I36" s="8"/>
      <c r="J36" s="1"/>
      <c r="K36" s="24"/>
      <c r="L36" s="1"/>
      <c r="M36" s="1"/>
      <c r="N36" s="1"/>
      <c r="O36" s="19"/>
      <c r="P36" s="20">
        <f t="shared" ref="P36:P39" si="20">+E36-F36</f>
        <v>-8429219.5000000037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4333501.43</v>
      </c>
      <c r="F37" s="7">
        <v>-2441292.21</v>
      </c>
      <c r="G37" s="1"/>
      <c r="H37" s="8"/>
      <c r="I37" s="8"/>
      <c r="J37" s="1"/>
      <c r="K37" s="24"/>
      <c r="L37" s="1"/>
      <c r="M37" s="1"/>
      <c r="N37" s="1"/>
      <c r="O37" s="19"/>
      <c r="P37" s="20">
        <f t="shared" si="20"/>
        <v>6774793.6399999997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24"/>
      <c r="L38" s="1"/>
      <c r="M38" s="1"/>
      <c r="N38" s="1"/>
      <c r="O38" s="19"/>
      <c r="P38" s="20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24"/>
      <c r="L39" s="1"/>
      <c r="M39" s="1"/>
      <c r="N39" s="1"/>
      <c r="O39" s="19"/>
      <c r="P39" s="20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-2809463.2</v>
      </c>
      <c r="F40" s="7">
        <f>-3057348.6</f>
        <v>-3057348.6</v>
      </c>
      <c r="G40" s="1"/>
      <c r="H40" s="8"/>
      <c r="I40" s="8"/>
      <c r="J40" s="1"/>
      <c r="K40" s="24"/>
      <c r="L40" s="1"/>
      <c r="M40" s="1"/>
      <c r="N40" s="1"/>
      <c r="O40" s="19"/>
      <c r="P40" s="20">
        <f>+E40-F40</f>
        <v>247885.39999999991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1">+E43+E44</f>
        <v>0</v>
      </c>
      <c r="F42" s="9">
        <f t="shared" ref="F42" si="22">+F43+F44</f>
        <v>0</v>
      </c>
      <c r="G42" s="1"/>
      <c r="H42" s="1"/>
      <c r="I42" s="1"/>
      <c r="J42" s="1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3">+E42+E35+E30</f>
        <v>35786524.009999998</v>
      </c>
      <c r="F46" s="9">
        <f t="shared" ref="F46" si="24">+F42+F35+F30</f>
        <v>37193064.469999999</v>
      </c>
      <c r="G46" s="1"/>
      <c r="H46" s="1"/>
      <c r="I46" s="1"/>
      <c r="J46" s="1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25">+E26+E46</f>
        <v>40349808.149999999</v>
      </c>
      <c r="F48" s="9">
        <f t="shared" ref="F48" si="26">+F26+F46</f>
        <v>39181809.890000001</v>
      </c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22" t="s">
        <v>63</v>
      </c>
      <c r="B57" s="15"/>
      <c r="C57" s="8"/>
      <c r="D57" s="23" t="s">
        <v>60</v>
      </c>
      <c r="E57" s="8"/>
      <c r="F57" s="8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2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2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2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2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2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2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2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2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2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2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2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2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2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2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2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2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2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2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2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2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2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2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2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2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2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2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2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2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2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2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2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2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2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2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2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2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2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2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2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2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2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2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2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2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2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2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2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2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2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2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2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2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2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2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2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2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2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2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2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2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2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2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2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2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2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2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2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2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2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2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2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2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2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2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2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2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2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2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2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2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2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2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2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2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2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2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2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2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2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2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2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2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2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2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2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2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2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2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2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2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2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2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2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2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2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2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2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2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2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2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2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2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2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2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2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2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2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2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2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2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2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2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2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2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2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2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2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2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2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2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2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2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2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2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2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2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2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2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2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2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2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2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2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2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2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2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2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2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2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2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2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2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2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2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2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2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2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2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2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2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2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2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2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2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2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2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2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2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2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2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2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2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2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2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2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2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2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2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2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2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2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2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2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2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2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2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2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2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2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2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2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2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2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2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2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2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2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2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2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2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2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2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2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2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2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2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2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2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2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2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2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2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2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2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2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2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2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2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2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2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2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2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2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2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2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2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2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2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2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2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2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2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2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2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2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2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2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2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2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2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2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2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2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2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2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2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2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2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2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2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2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2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2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2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2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2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2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2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2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2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2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2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2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2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2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2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2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2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2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2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2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2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2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2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2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2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2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2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2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2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2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2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2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2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2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2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2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2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2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2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2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2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2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2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2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2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2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2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2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2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2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2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2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2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2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2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2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2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2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2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2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2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2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2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2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2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2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2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2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2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2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2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2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2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2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2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2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2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2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2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2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2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2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2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2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2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2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2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2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2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2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2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2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2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2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2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2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2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2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2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2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2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2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2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2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2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2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2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2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2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2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2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2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2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2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2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2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2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2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2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2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2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2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2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2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2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2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2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2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2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2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2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2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2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2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2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2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2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2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2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2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2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2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2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2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2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2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2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2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2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2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2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2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2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2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2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2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2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2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2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2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2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2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2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2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2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2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2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2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2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2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2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2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2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2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2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2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2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2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2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2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2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2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2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2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2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2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2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2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2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2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2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2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2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2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2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2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2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2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2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2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2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2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2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2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2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2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2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2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2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2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2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2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2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2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2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2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2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2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2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2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2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2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2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2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2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2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2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2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2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2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2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2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2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2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2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2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2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2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2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2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2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2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2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2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2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2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2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2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2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2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2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2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2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2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2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2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2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2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2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2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2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2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2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2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2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2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2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2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2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2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2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2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2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2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2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2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2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2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2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2012-12-11T20:26:08Z</dcterms:created>
  <dcterms:modified xsi:type="dcterms:W3CDTF">2025-01-22T19:34:17Z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